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Učebnice zaokrouhlování" sheetId="1" r:id="rId1"/>
    <sheet name="Příklady" sheetId="2" r:id="rId2"/>
    <sheet name="Řešení příkladů" sheetId="3" r:id="rId3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31" authorId="0">
      <text>
        <r>
          <rPr>
            <b/>
            <sz val="8"/>
            <rFont val="Tahoma"/>
            <family val="0"/>
          </rPr>
          <t>Zaokrouhlí číslo 8,9 na menší celé číslo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Zaokrouhlí číslo - 8,9 na menší celé číslo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Je zadána 2, tj. zaokrouhlí na 2 desetinná místa
</t>
        </r>
      </text>
    </comment>
    <comment ref="A49" authorId="0">
      <text>
        <r>
          <rPr>
            <b/>
            <sz val="8"/>
            <rFont val="Tahoma"/>
            <family val="0"/>
          </rPr>
          <t>Když se nezadá počet desetinných míst (číslo za středníkem) automaticky se zaokrouhluje na 2 desetinná místa.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Je zadána -2 - tj. zaokrouhlí na stovky.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Zaokrouhluje číslo 10 na nejbližší násobek 3.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10:3=3 
Zbyde 1 a ta je menší než polovina ze 3, proto zaokrouhluje dolů - tj. na 9.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Zaokrouhluje číslo - 10 na nejbližší násobek - 3.</t>
        </r>
      </text>
    </comment>
    <comment ref="A66" authorId="0">
      <text>
        <r>
          <rPr>
            <b/>
            <sz val="8"/>
            <rFont val="Tahoma"/>
            <family val="0"/>
          </rPr>
          <t>Zaokrouhluje číslo 1,3 na nejbližší násobek 0,2.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Zaokrouhluje číslo 5 na nejbližší násobek -2.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Nelze zaokrouhlit kladné číslo na záporný násobek a proto počítač nezná hodnotu zaokrouhlení.</t>
        </r>
        <r>
          <rPr>
            <sz val="8"/>
            <rFont val="Tahoma"/>
            <family val="0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0"/>
          </rPr>
          <t>Zaokrouhluje číslo 3,2 na jednotky, protože 0=jednotky.</t>
        </r>
        <r>
          <rPr>
            <sz val="8"/>
            <rFont val="Tahoma"/>
            <family val="0"/>
          </rPr>
          <t xml:space="preserve">
</t>
        </r>
      </text>
    </comment>
    <comment ref="B81" authorId="0">
      <text>
        <r>
          <rPr>
            <b/>
            <sz val="8"/>
            <rFont val="Tahoma"/>
            <family val="0"/>
          </rPr>
          <t>Zaokrouhluje číslo 76,9 na jednotky.</t>
        </r>
        <r>
          <rPr>
            <sz val="8"/>
            <rFont val="Tahoma"/>
            <family val="0"/>
          </rPr>
          <t xml:space="preserve">
</t>
        </r>
      </text>
    </comment>
    <comment ref="B82" authorId="0">
      <text>
        <r>
          <rPr>
            <b/>
            <sz val="8"/>
            <rFont val="Tahoma"/>
            <family val="0"/>
          </rPr>
          <t>Zaokrouhluje číslo 3,14159 na 3 desetinná místa.</t>
        </r>
        <r>
          <rPr>
            <sz val="8"/>
            <rFont val="Tahoma"/>
            <family val="0"/>
          </rPr>
          <t xml:space="preserve">
</t>
        </r>
      </text>
    </comment>
    <comment ref="B83" authorId="0">
      <text>
        <r>
          <rPr>
            <b/>
            <sz val="8"/>
            <rFont val="Tahoma"/>
            <family val="2"/>
          </rPr>
          <t>Zaokrouhluje číslo -3,14159 na 1desetinné místo.</t>
        </r>
        <r>
          <rPr>
            <sz val="8"/>
            <rFont val="Tahoma"/>
            <family val="0"/>
          </rPr>
          <t xml:space="preserve">
</t>
        </r>
      </text>
    </comment>
    <comment ref="B84" authorId="0">
      <text>
        <r>
          <rPr>
            <b/>
            <sz val="8"/>
            <rFont val="Tahoma"/>
            <family val="0"/>
          </rPr>
          <t>Zaokrouhluje číslo 
31415,92654 na stovky.</t>
        </r>
        <r>
          <rPr>
            <sz val="8"/>
            <rFont val="Tahoma"/>
            <family val="0"/>
          </rPr>
          <t xml:space="preserve">
</t>
        </r>
      </text>
    </comment>
    <comment ref="B97" authorId="0">
      <text>
        <r>
          <rPr>
            <b/>
            <sz val="8"/>
            <rFont val="Tahoma"/>
            <family val="0"/>
          </rPr>
          <t>Zaokrouhluje číslo 3,2 na jednotky; 0=jednotky</t>
        </r>
        <r>
          <rPr>
            <sz val="8"/>
            <rFont val="Tahoma"/>
            <family val="0"/>
          </rPr>
          <t xml:space="preserve">
</t>
        </r>
      </text>
    </comment>
    <comment ref="B98" authorId="0">
      <text>
        <r>
          <rPr>
            <b/>
            <sz val="8"/>
            <rFont val="Tahoma"/>
            <family val="0"/>
          </rPr>
          <t>Zaokrouhluje číslo 76,9 na jednotky</t>
        </r>
        <r>
          <rPr>
            <sz val="8"/>
            <rFont val="Tahoma"/>
            <family val="0"/>
          </rPr>
          <t xml:space="preserve">
</t>
        </r>
      </text>
    </comment>
    <comment ref="B99" authorId="0">
      <text>
        <r>
          <rPr>
            <b/>
            <sz val="8"/>
            <rFont val="Tahoma"/>
            <family val="0"/>
          </rPr>
          <t>Zaokrouhluje číslo 3,14159 na tisíciny</t>
        </r>
      </text>
    </comment>
    <comment ref="B100" authorId="0">
      <text>
        <r>
          <rPr>
            <b/>
            <sz val="8"/>
            <rFont val="Tahoma"/>
            <family val="0"/>
          </rPr>
          <t>Zaokrouhluje číslo -3,14159 na desetiny</t>
        </r>
      </text>
    </comment>
    <comment ref="A119" authorId="0">
      <text>
        <r>
          <rPr>
            <b/>
            <sz val="8"/>
            <rFont val="Tahoma"/>
            <family val="0"/>
          </rPr>
          <t>Odstraní čísla za desetinou čárkou.</t>
        </r>
      </text>
    </comment>
    <comment ref="A120" authorId="0">
      <text>
        <r>
          <rPr>
            <b/>
            <sz val="8"/>
            <rFont val="Tahoma"/>
            <family val="0"/>
          </rPr>
          <t>Odstraní čísla za desetinnou čárkou.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Tak s tímhle vám nepomůžeme ani my. Prostě to nepoužívejte!!!!!!!!</t>
        </r>
        <r>
          <rPr>
            <sz val="8"/>
            <rFont val="Tahoma"/>
            <family val="0"/>
          </rPr>
          <t xml:space="preserve">
</t>
        </r>
      </text>
    </comment>
    <comment ref="B135" authorId="0">
      <text>
        <r>
          <rPr>
            <b/>
            <sz val="8"/>
            <rFont val="Tahoma"/>
            <family val="0"/>
          </rPr>
          <t>Zaokrouhluje číslo 2,5 na násobek 1 dolů.</t>
        </r>
        <r>
          <rPr>
            <sz val="8"/>
            <rFont val="Tahoma"/>
            <family val="0"/>
          </rPr>
          <t xml:space="preserve">
</t>
        </r>
      </text>
    </comment>
    <comment ref="B136" authorId="0">
      <text>
        <r>
          <rPr>
            <b/>
            <sz val="8"/>
            <rFont val="Tahoma"/>
            <family val="0"/>
          </rPr>
          <t>Zaokrouhluje číslo -2,5 na násobek -2 dolů</t>
        </r>
        <r>
          <rPr>
            <sz val="8"/>
            <rFont val="Tahoma"/>
            <family val="0"/>
          </rPr>
          <t xml:space="preserve">
</t>
        </r>
      </text>
    </comment>
    <comment ref="B137" authorId="0">
      <text>
        <r>
          <rPr>
            <b/>
            <sz val="8"/>
            <rFont val="Tahoma"/>
            <family val="0"/>
          </rPr>
          <t>Zaokrouhluje číslo -2,5 na násobek 2 dolů.</t>
        </r>
        <r>
          <rPr>
            <sz val="8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8"/>
            <rFont val="Tahoma"/>
            <family val="0"/>
          </rPr>
          <t>Nelze zaokrouhlit záporné číslo na kladný násobek.</t>
        </r>
        <r>
          <rPr>
            <sz val="8"/>
            <rFont val="Tahoma"/>
            <family val="0"/>
          </rPr>
          <t xml:space="preserve">
</t>
        </r>
      </text>
    </comment>
    <comment ref="B138" authorId="0">
      <text>
        <r>
          <rPr>
            <b/>
            <sz val="8"/>
            <rFont val="Tahoma"/>
            <family val="0"/>
          </rPr>
          <t>Zaokrouhluje číslo 1,5 na násobek 0,1 dolů.</t>
        </r>
      </text>
    </comment>
    <comment ref="B139" authorId="0">
      <text>
        <r>
          <rPr>
            <b/>
            <sz val="8"/>
            <rFont val="Tahoma"/>
            <family val="0"/>
          </rPr>
          <t>Zaokrouhluje číslo 0,234 na násobek 0,01 dolů.</t>
        </r>
      </text>
    </comment>
    <comment ref="B162" authorId="0">
      <text>
        <r>
          <rPr>
            <b/>
            <sz val="8"/>
            <rFont val="Tahoma"/>
            <family val="0"/>
          </rPr>
          <t>Zaokrouhluje číslo 2,5 na násobek 1 nahoru.</t>
        </r>
      </text>
    </comment>
    <comment ref="B163" authorId="0">
      <text>
        <r>
          <rPr>
            <b/>
            <sz val="8"/>
            <rFont val="Tahoma"/>
            <family val="0"/>
          </rPr>
          <t>Zaokrouhluje číslo - 2,5 na násobek - 2 nahoru.</t>
        </r>
      </text>
    </comment>
    <comment ref="B164" authorId="0">
      <text>
        <r>
          <rPr>
            <b/>
            <sz val="8"/>
            <rFont val="Tahoma"/>
            <family val="0"/>
          </rPr>
          <t>Zaokrouhluje číslo - 2,5 na násobek 2.</t>
        </r>
      </text>
    </comment>
    <comment ref="C164" authorId="0">
      <text>
        <r>
          <rPr>
            <b/>
            <sz val="8"/>
            <rFont val="Tahoma"/>
            <family val="0"/>
          </rPr>
          <t xml:space="preserve">Nelze zaokrouhlit záporné číslo na kladný násobek.
</t>
        </r>
        <r>
          <rPr>
            <sz val="8"/>
            <rFont val="Tahoma"/>
            <family val="0"/>
          </rPr>
          <t xml:space="preserve">
</t>
        </r>
      </text>
    </comment>
    <comment ref="B165" authorId="0">
      <text>
        <r>
          <rPr>
            <b/>
            <sz val="8"/>
            <rFont val="Tahoma"/>
            <family val="0"/>
          </rPr>
          <t>Zaokrouhlí číslo 1,5 na násobek 0,1 nahoru.</t>
        </r>
      </text>
    </comment>
    <comment ref="B166" authorId="0">
      <text>
        <r>
          <rPr>
            <b/>
            <sz val="8"/>
            <rFont val="Tahoma"/>
            <family val="0"/>
          </rPr>
          <t>Zaokrouhluje číslo 0,234 na násobek 0,01 nahoru.</t>
        </r>
        <r>
          <rPr>
            <sz val="8"/>
            <rFont val="Tahoma"/>
            <family val="0"/>
          </rPr>
          <t xml:space="preserve">
</t>
        </r>
      </text>
    </comment>
    <comment ref="B179" authorId="0">
      <text>
        <r>
          <rPr>
            <b/>
            <sz val="8"/>
            <rFont val="Tahoma"/>
            <family val="0"/>
          </rPr>
          <t>Zaokrouhluje číslo 2,15 na desetiny.</t>
        </r>
        <r>
          <rPr>
            <sz val="8"/>
            <rFont val="Tahoma"/>
            <family val="0"/>
          </rPr>
          <t xml:space="preserve">
</t>
        </r>
      </text>
    </comment>
    <comment ref="B180" authorId="0">
      <text>
        <r>
          <rPr>
            <b/>
            <sz val="8"/>
            <rFont val="Tahoma"/>
            <family val="0"/>
          </rPr>
          <t>Zaokrouhluje číslo 2,149 na desetiny.</t>
        </r>
      </text>
    </comment>
    <comment ref="B181" authorId="0">
      <text>
        <r>
          <rPr>
            <b/>
            <sz val="8"/>
            <rFont val="Tahoma"/>
            <family val="0"/>
          </rPr>
          <t>Zaokrouhlí číslo - 1,475 na setiny.</t>
        </r>
      </text>
    </comment>
    <comment ref="B182" authorId="0">
      <text>
        <r>
          <rPr>
            <b/>
            <sz val="8"/>
            <rFont val="Tahoma"/>
            <family val="0"/>
          </rPr>
          <t xml:space="preserve">Zaokrouhlí číslo 21,5 na desítky. </t>
        </r>
        <r>
          <rPr>
            <sz val="8"/>
            <rFont val="Tahoma"/>
            <family val="0"/>
          </rPr>
          <t xml:space="preserve">
</t>
        </r>
      </text>
    </comment>
    <comment ref="B194" authorId="0">
      <text>
        <r>
          <rPr>
            <b/>
            <sz val="8"/>
            <rFont val="Tahoma"/>
            <family val="0"/>
          </rPr>
          <t>Zaokrouhlí číslo 1,5 na nejbližší vyšší liché číslo.</t>
        </r>
        <r>
          <rPr>
            <sz val="8"/>
            <rFont val="Tahoma"/>
            <family val="0"/>
          </rPr>
          <t xml:space="preserve">
</t>
        </r>
      </text>
    </comment>
    <comment ref="B196" authorId="0">
      <text>
        <r>
          <rPr>
            <b/>
            <sz val="8"/>
            <rFont val="Tahoma"/>
            <family val="0"/>
          </rPr>
          <t>Zaokrouhlí číslo 2 na nejbližší liché číslo.</t>
        </r>
      </text>
    </comment>
    <comment ref="B195" authorId="0">
      <text>
        <r>
          <rPr>
            <b/>
            <sz val="8"/>
            <rFont val="Tahoma"/>
            <family val="0"/>
          </rPr>
          <t>Zaokrouhlí číslo 3 na liché číslo.</t>
        </r>
      </text>
    </comment>
    <comment ref="B197" authorId="0">
      <text>
        <r>
          <rPr>
            <b/>
            <sz val="8"/>
            <rFont val="Tahoma"/>
            <family val="0"/>
          </rPr>
          <t>Zaokrouhlí číslo -1 na nejbližší liché číslo.</t>
        </r>
        <r>
          <rPr>
            <sz val="8"/>
            <rFont val="Tahoma"/>
            <family val="0"/>
          </rPr>
          <t xml:space="preserve">
</t>
        </r>
      </text>
    </comment>
    <comment ref="B198" authorId="0">
      <text>
        <r>
          <rPr>
            <b/>
            <sz val="8"/>
            <rFont val="Tahoma"/>
            <family val="0"/>
          </rPr>
          <t xml:space="preserve">Zaokrouhlí číslo -2 na nejbližší liché číslo nahoru.
</t>
        </r>
      </text>
    </comment>
    <comment ref="B218" authorId="0">
      <text>
        <r>
          <rPr>
            <b/>
            <sz val="8"/>
            <rFont val="Tahoma"/>
            <family val="0"/>
          </rPr>
          <t>Zaokrouhlí číslo 1,5 na nejbližší sudé číslo.</t>
        </r>
      </text>
    </comment>
    <comment ref="B219" authorId="0">
      <text>
        <r>
          <rPr>
            <b/>
            <sz val="8"/>
            <rFont val="Tahoma"/>
            <family val="0"/>
          </rPr>
          <t>Zaokrouhlí číslo 3 na nejbližší sudé číslo.</t>
        </r>
      </text>
    </comment>
    <comment ref="B220" authorId="0">
      <text>
        <r>
          <rPr>
            <b/>
            <sz val="8"/>
            <rFont val="Tahoma"/>
            <family val="0"/>
          </rPr>
          <t>Číslo 2 je sudé - nezaokrouhluje se.</t>
        </r>
      </text>
    </comment>
    <comment ref="B221" authorId="0">
      <text>
        <r>
          <rPr>
            <b/>
            <sz val="8"/>
            <rFont val="Tahoma"/>
            <family val="0"/>
          </rPr>
          <t>Zaokrouhlí číslo -1 na nejbližší sudé číslo.</t>
        </r>
      </text>
    </comment>
  </commentList>
</comments>
</file>

<file path=xl/sharedStrings.xml><?xml version="1.0" encoding="utf-8"?>
<sst xmlns="http://schemas.openxmlformats.org/spreadsheetml/2006/main" count="218" uniqueCount="165">
  <si>
    <t>Základy zaokrouhlování</t>
  </si>
  <si>
    <t>Zaokrouhlí číslo na nejbližší menší celé číslo.</t>
  </si>
  <si>
    <t>Příklad</t>
  </si>
  <si>
    <t>=CELÁ.ČÁST(8,9)</t>
  </si>
  <si>
    <t>Výsledek</t>
  </si>
  <si>
    <t>=CELÁ.ČÁST(-8,9)</t>
  </si>
  <si>
    <t>=KČ(1234,567; 2)</t>
  </si>
  <si>
    <t>=KČ(1234,567; -2)</t>
  </si>
  <si>
    <t>=KČ(-1234,567; -2)</t>
  </si>
  <si>
    <t>=KČ(-0,123; 4)</t>
  </si>
  <si>
    <t>=KČ(99,888)</t>
  </si>
  <si>
    <t>=MROUND(10; 3)</t>
  </si>
  <si>
    <t>=MROUND(-10; -3)</t>
  </si>
  <si>
    <t>=MROUND(1,3; 0,2)</t>
  </si>
  <si>
    <t>=MROUND(5; -2)</t>
  </si>
  <si>
    <t>Obsah:</t>
  </si>
  <si>
    <t>1. CELÁ.ČÁST</t>
  </si>
  <si>
    <t>2. KČ</t>
  </si>
  <si>
    <t>3. MROUND</t>
  </si>
  <si>
    <t>4. ROUNDDOWN</t>
  </si>
  <si>
    <t>10. ZAOKROUHLIT.NA.LICHÉ</t>
  </si>
  <si>
    <t>11. ZAOKROUHLIT.NA.SUDÉ</t>
  </si>
  <si>
    <t>12. ZAOKROUHLIT.NA.TEXT</t>
  </si>
  <si>
    <t xml:space="preserve">  9. ZAOKROUHLIT</t>
  </si>
  <si>
    <t xml:space="preserve">  8. ZAOKR.NAHORU</t>
  </si>
  <si>
    <t xml:space="preserve">  7. ZAOKR.DOLU</t>
  </si>
  <si>
    <t xml:space="preserve">  6. USEKNOUT</t>
  </si>
  <si>
    <t xml:space="preserve">  5. ROUNDUP</t>
  </si>
  <si>
    <t xml:space="preserve">  4. ROUNDDOWN</t>
  </si>
  <si>
    <t xml:space="preserve">  3. MROUND</t>
  </si>
  <si>
    <t xml:space="preserve">  2. KČ</t>
  </si>
  <si>
    <t xml:space="preserve">  1. CELÁ.ČÁST</t>
  </si>
  <si>
    <t>by Štěpán Marek &amp; Tomáš Ries</t>
  </si>
  <si>
    <t>=CELÁ.ČÁST(číslo, které chceme zaokrouhlit)</t>
  </si>
  <si>
    <t>Obecné zadání</t>
  </si>
  <si>
    <t>=KČ(číslo, které chceme zaokrouhlit;počet desetiných míst zaokrouhlení)</t>
  </si>
  <si>
    <t xml:space="preserve">Funkce MROUND zaokrouhluje nahoru, směrem od nuly, pokud zbytek po dělení čísla násobkem </t>
  </si>
  <si>
    <t>je větší nebo roven polovině násobku.</t>
  </si>
  <si>
    <t>=MROUND(číslo;násobek)</t>
  </si>
  <si>
    <r>
      <t>Násobek</t>
    </r>
    <r>
      <rPr>
        <sz val="10"/>
        <rFont val="Arial CE"/>
        <family val="0"/>
      </rPr>
      <t xml:space="preserve"> je násobek, na který má být číslo zaokrouhleno.</t>
    </r>
  </si>
  <si>
    <r>
      <t>Číslo</t>
    </r>
    <r>
      <rPr>
        <sz val="10"/>
        <rFont val="Arial CE"/>
        <family val="0"/>
      </rPr>
      <t xml:space="preserve"> je hodnota, která se má zaokrouhlit.</t>
    </r>
  </si>
  <si>
    <t>=ROUNDDOWN(číslo, které se zaorkouhluje;počet desetinných míst)</t>
  </si>
  <si>
    <t>=ROUNDDOWN(3,2; 0)</t>
  </si>
  <si>
    <t>=ROUNDDOWN(76,9;0)</t>
  </si>
  <si>
    <t xml:space="preserve">=ROUNDDOWN(3,14159; 3) </t>
  </si>
  <si>
    <t>=ROUNDDOWN(-3,14159; 1)</t>
  </si>
  <si>
    <t xml:space="preserve">=ROUNDDOWN(31415,92654; -2) </t>
  </si>
  <si>
    <r>
      <t xml:space="preserve">Zaokrouhlí číslo </t>
    </r>
    <r>
      <rPr>
        <sz val="10"/>
        <color indexed="10"/>
        <rFont val="Arial CE"/>
        <family val="2"/>
      </rPr>
      <t>vždy směrem dolů</t>
    </r>
    <r>
      <rPr>
        <sz val="10"/>
        <rFont val="Arial CE"/>
        <family val="0"/>
      </rPr>
      <t xml:space="preserve"> na požadovaný počet desetinných míst.</t>
    </r>
  </si>
  <si>
    <t>2 des. místa</t>
  </si>
  <si>
    <t>1 des. místo</t>
  </si>
  <si>
    <t>jednotky</t>
  </si>
  <si>
    <t>desítky</t>
  </si>
  <si>
    <t>stovky</t>
  </si>
  <si>
    <t>5. ROUNDUP</t>
  </si>
  <si>
    <r>
      <t xml:space="preserve">Zaokrouhlí číslo </t>
    </r>
    <r>
      <rPr>
        <sz val="10"/>
        <color indexed="10"/>
        <rFont val="Arial CE"/>
        <family val="2"/>
      </rPr>
      <t>vždy směrem nahoru</t>
    </r>
    <r>
      <rPr>
        <sz val="10"/>
        <rFont val="Arial CE"/>
        <family val="0"/>
      </rPr>
      <t xml:space="preserve"> na požadovaný počet desetinných míst.</t>
    </r>
  </si>
  <si>
    <t>=ROUNDUP(3,2;0)</t>
  </si>
  <si>
    <t>=ROUNDUP(76,9;0)</t>
  </si>
  <si>
    <t>=ROUNDUP(3,14159; 3)</t>
  </si>
  <si>
    <t>=ROUNDUP(-3,14159; 1)</t>
  </si>
  <si>
    <t>6. USEKNOUT</t>
  </si>
  <si>
    <t>Zkrátí číslo na celé číslo odstraněním desetinné nebo zlomkové části čísla.</t>
  </si>
  <si>
    <t>=USEKNOUT(číslo;desetiny)</t>
  </si>
  <si>
    <t xml:space="preserve">Funkce USEKNOUT a CELÁ.ČÁST jsou podobné v tom, že obě vrací celá čísla. Funkce USEKNOUT </t>
  </si>
  <si>
    <t xml:space="preserve">odstraní zlomkovou část čísla. Funkce CELÁ.ČÁST zaokrouhlí číslo na nejbližší menší celé číslo. </t>
  </si>
  <si>
    <t xml:space="preserve">Funkce CELÁ.ČÁST a USEKNOUT poskytují různé výsledky pouze v případě záporných čísel: </t>
  </si>
  <si>
    <t>USEKNOUT(-4,3) vrací -4, ale funkce CELÁ.ČÁST(-4,3) vrátí -5, protože -5 je menší číslo.</t>
  </si>
  <si>
    <t>=USEKNOUT(8,9)</t>
  </si>
  <si>
    <t>=USEKNOUT(-8,9)</t>
  </si>
  <si>
    <t>=USEKNOUT(PI())</t>
  </si>
  <si>
    <t>7. ZAOKR.DOLU</t>
  </si>
  <si>
    <t>Zaokrouhlí číslo dolů, směrem k nule, na nejbližší násobek argumentu zadaná hodnota.</t>
  </si>
  <si>
    <t>=ZAOKR.DOLŮ(číslo;násobek)</t>
  </si>
  <si>
    <t>=ZAOKR.DOLŮ(2,5; 1)</t>
  </si>
  <si>
    <t>=ZAOKR.DOLŮ(-2,5; -2)</t>
  </si>
  <si>
    <t>=ZAOKR.DOLŮ(-2,5; 2)</t>
  </si>
  <si>
    <t>=ZAOKR.DOLŮ(1,5; 0,1)</t>
  </si>
  <si>
    <t>=ZAOKR.DOLŮ(0,234; 0,01)</t>
  </si>
  <si>
    <t>Poznámka</t>
  </si>
  <si>
    <t>Pokud některý z argumentů není číselného typu, vrátí funkce ZAOKR.DOLŮ chybovou hodnotu #HODNOTA!.</t>
  </si>
  <si>
    <t>Pokud číslo a násobek mají opačná znaménka, vrátí funkce ZAOKR.DOLŮ chybovou hodnotu #NUM!.</t>
  </si>
  <si>
    <t>Bez ohledu na znaménko argumentu násobek se hodnota zaokrouhluje dolů, směrem k nule.</t>
  </si>
  <si>
    <t xml:space="preserve"> Je-li násobek přesným násobkem argumentu zadané hodnoty, k zaokrouhlení nedojde.</t>
  </si>
  <si>
    <t>8. ZAOKR.NAHORU</t>
  </si>
  <si>
    <t xml:space="preserve">Vrátí číslo zaokrouhlené (ve směru od nuly) na nejbližší násobek argumentu nastavené hodnoty. </t>
  </si>
  <si>
    <t>=ZAOKR.NAHORU(číslo;násobek)</t>
  </si>
  <si>
    <t>=ZAOKR.NAHORU(0,234; 0,01)</t>
  </si>
  <si>
    <t>=ZAOKR.NAHORU(2,5; 1)</t>
  </si>
  <si>
    <t>=ZAOKR.NAHORU(-2,5; -2)</t>
  </si>
  <si>
    <t>=ZAOKR.NAHORU(-2,5; 2)</t>
  </si>
  <si>
    <t>=ZAOKR.NAHORU(1,5; 0,1)</t>
  </si>
  <si>
    <t>Zaokrouhluje číslo na zadaný počet číslic.</t>
  </si>
  <si>
    <t>ZAOKROUHLIT(číslo;číslice)</t>
  </si>
  <si>
    <t>=ZAOKROUHLIT(2,15; 1)</t>
  </si>
  <si>
    <t>=ZAOKROUHLIT(2,149; 1)</t>
  </si>
  <si>
    <t xml:space="preserve">=ZAOKROUHLIT(-1,475; 2) </t>
  </si>
  <si>
    <t>=ZAOKROUHLIT(21,5; -1)</t>
  </si>
  <si>
    <t>9. ZAOKROUHLIT</t>
  </si>
  <si>
    <t>Zaokrouhlí číslo nahoru na nejbližší liché celé číslo.</t>
  </si>
  <si>
    <t xml:space="preserve">ZAOKROUHLIT.NA.LICHÉ(číslo) </t>
  </si>
  <si>
    <t xml:space="preserve">=ZAOKROUHLIT.NA.LICHÉ(1,5) </t>
  </si>
  <si>
    <t xml:space="preserve">=ZAOKROUHLIT.NA.LICHÉ(3) </t>
  </si>
  <si>
    <t xml:space="preserve">=ZAOKROUHLIT.NA.LICHÉ(2) </t>
  </si>
  <si>
    <t>=ZAOKROUHLIT.NA.LICHÉ(-1)</t>
  </si>
  <si>
    <t>3</t>
  </si>
  <si>
    <t>=ZAOKROUHLIT.NA.LICHÉ(-2)</t>
  </si>
  <si>
    <t xml:space="preserve">Pokud argument číslo není číselného typu, vrátí funkce ZAOKROUHLIT.NA.LICHÉ </t>
  </si>
  <si>
    <t>chybovou hodnotu #HODNOTA!.</t>
  </si>
  <si>
    <t xml:space="preserve">Zaokrouhlit nahoru znamená, že se zaokrouhluje směrem od nuly. Je-li hodnota argumentu liché číslo, </t>
  </si>
  <si>
    <t>žádné zaokrouhlování se neprovede.</t>
  </si>
  <si>
    <t>Zaokrouhlí číslo na nejbližší sudé celé číslo.</t>
  </si>
  <si>
    <t>ZAOKROUHLIT.NA.SUDÉ(číslo)</t>
  </si>
  <si>
    <t>=ZAOKROUHLIT.NA.SUDÉ(1,5)</t>
  </si>
  <si>
    <t xml:space="preserve">=ZAOKROUHLIT.NA.SUDÉ(3) </t>
  </si>
  <si>
    <t xml:space="preserve">=ZAOKROUHLIT.NA.SUDÉ(2) </t>
  </si>
  <si>
    <t xml:space="preserve">=ZAOKROUHLIT.NA.SUDÉ(-1) </t>
  </si>
  <si>
    <t xml:space="preserve">Pokud argument číslo není číselného typu, vrátí funkce ZAOKROUHLIT.NA.SUDÉ </t>
  </si>
  <si>
    <t xml:space="preserve">Bez ohledu na znaménko se hodnota zaokrouhlí směrem od nuly. Pokud argument číslo je sudé </t>
  </si>
  <si>
    <t>celé číslo, k zaokrouhlení nedojde.</t>
  </si>
  <si>
    <t xml:space="preserve">Zaokrouhlí číslo na určený počet desetinných míst, zformátuje toto číslo v desetinném formátu </t>
  </si>
  <si>
    <t>s tečkou a čárkami a výsledek vrátí v podobě textu.</t>
  </si>
  <si>
    <t>ZAOKROUHLIT.NA.TEXT(číslo;desetiny;bez_čárky)</t>
  </si>
  <si>
    <r>
      <t>Číslo</t>
    </r>
    <r>
      <rPr>
        <sz val="10"/>
        <rFont val="Arial CE"/>
        <family val="0"/>
      </rPr>
      <t xml:space="preserve"> je číslo, které chcete zaokrouhlit a převést na text.</t>
    </r>
  </si>
  <si>
    <r>
      <t>Desetiny</t>
    </r>
    <r>
      <rPr>
        <sz val="10"/>
        <rFont val="Arial CE"/>
        <family val="0"/>
      </rPr>
      <t xml:space="preserve"> je počet číslic vpravo od desetinné čárky.</t>
    </r>
  </si>
  <si>
    <t xml:space="preserve">v navráceném textu použít čárky. Pokud má argument bez_čárky hodnotu NEPRAVDA nebo není uveden, </t>
  </si>
  <si>
    <t>budou v navráceném textu uvedeny čárky jako obvykle.</t>
  </si>
  <si>
    <r>
      <t>Bez_čárky</t>
    </r>
    <r>
      <rPr>
        <sz val="10"/>
        <rFont val="Arial CE"/>
        <family val="0"/>
      </rPr>
      <t xml:space="preserve">  je logická hodnota, která, pokud je PRAVDA, zakazuje funkci ZAOKROUHLIT.NA.TEXT </t>
    </r>
  </si>
  <si>
    <t xml:space="preserve">=ZAOKROUHLIT.NA.TEXT(1234,567; 1) </t>
  </si>
  <si>
    <t>=ZAOKROUHLIT.NA.TEXT(1234,567; -1)</t>
  </si>
  <si>
    <t xml:space="preserve">=ZAOKROUHLIT.NA.TEXT(-1234,567; -1) </t>
  </si>
  <si>
    <t xml:space="preserve">=ZAOKROUHLIT.NA.TEXT(44,332) </t>
  </si>
  <si>
    <t>Pokud je argument desetiny záporné číslo, zadané číslo se zaokrouhlí po levé straně desetinné čárky.</t>
  </si>
  <si>
    <t xml:space="preserve">Čísla v aplikaci Microsoft Excel nesmějí mít nikdy více než 15 platných číslic, ale argument desetiny </t>
  </si>
  <si>
    <t>může být až 127.</t>
  </si>
  <si>
    <t>Pokud argument desetiny vynecháte, předpokládá se, že jeho hodnota je 2.</t>
  </si>
  <si>
    <t xml:space="preserve">Hlavní rozdíl mezi formátováním buňky obsahující číslo pomocí příkazu Buňky (nabídka Formát) </t>
  </si>
  <si>
    <t xml:space="preserve">a formátováním tohoto čísla přímo funkcí ZAOKROUHLIT.NA.TEXT je ten, že funkce </t>
  </si>
  <si>
    <t>ZAOKROUHLIT.NA.TEXT převede výsledek na textový tvar. Číslo zformátované příkazem Buňka je stále číslo.</t>
  </si>
  <si>
    <r>
      <t xml:space="preserve">Princip této funkce jsme nepochopili a tudíž ji radši nepoužívejte!!!!!! </t>
    </r>
    <r>
      <rPr>
        <b/>
        <sz val="10"/>
        <rFont val="Arial CE"/>
        <family val="2"/>
      </rPr>
      <t>Marek &amp; Ries</t>
    </r>
  </si>
  <si>
    <t>aloha</t>
  </si>
  <si>
    <t>Po přečtení této učebnice budete mistři v zaokrouhlování, ale my za to neručíme</t>
  </si>
  <si>
    <t>=ROUNDUP(číslo, které se zaokrouhluje;počet desetinných míst)</t>
  </si>
  <si>
    <t>Čísla zaokrouhlování (počet des. míst)</t>
  </si>
  <si>
    <r>
      <t>Číslice</t>
    </r>
    <r>
      <rPr>
        <sz val="10"/>
        <rFont val="Arial CE"/>
        <family val="0"/>
      </rPr>
      <t xml:space="preserve"> udává počet desetinných míst na které se má zaokrouhlovat.</t>
    </r>
  </si>
  <si>
    <t>Převede číslo na Kč a zaokrouhlí ho podle zadaného počtu desetinných míst</t>
  </si>
  <si>
    <t>Tady máte příklady na zaokrouhlování</t>
  </si>
  <si>
    <t>1. Zaokrouhlete čísla 122,354; 450,7545 a 4,1234567 na celou část.</t>
  </si>
  <si>
    <t>2. Zaokoruhlete čísla 122,354; 450,7545 a 4,1234567 na desetinny nahoru.</t>
  </si>
  <si>
    <t>3. Zaokrouhlete čísla 123 a - 15,124 na sudé čísla a čísla - 142,14552; 1,1784 na liché čísla.</t>
  </si>
  <si>
    <t>4. Zaokrouhlete čísla 987654; 1234567 a 55555 na tisíce podle zásad matematiky.</t>
  </si>
  <si>
    <t>5. Zaokrouhlete čísla 12,27555; 457,1235 a 789,4565555 na tisíciny dolů.</t>
  </si>
  <si>
    <t>6. Zaokrouhlete čísla 1245,1234; 4563,1234 a 123 na koruny (halíře)</t>
  </si>
  <si>
    <t>Řešení k příkladům z minulého listu</t>
  </si>
  <si>
    <t xml:space="preserve">1. </t>
  </si>
  <si>
    <t>Samozřejmě, že použijeme funkci CELÁ.ČÁST</t>
  </si>
  <si>
    <t>2.</t>
  </si>
  <si>
    <t>Samozřejmě, že použijeme funkci ROUNDUP</t>
  </si>
  <si>
    <t>3.</t>
  </si>
  <si>
    <t>4.</t>
  </si>
  <si>
    <t>Samozřejmě, že použijeme funkci ZAOKROUHLIT.NA.SUDÉ</t>
  </si>
  <si>
    <t>Samozřejmě, že použijeme funkci ZAOKROUHLIT.NA.LICHÉ</t>
  </si>
  <si>
    <t>Samozřejmě, že použijeme funkci ZAOKROUHLIT</t>
  </si>
  <si>
    <t>5.</t>
  </si>
  <si>
    <t>Samozřejmě, že použijeme funkci ROUNDDOWN</t>
  </si>
  <si>
    <t>6.</t>
  </si>
  <si>
    <t>A nyní již jste mistry v zaokrouhlování!!!!!!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</si>
</sst>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26"/>
      <name val="Staccato555 BT"/>
      <family val="0"/>
    </font>
    <font>
      <sz val="10"/>
      <name val="Arial Black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9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2.75"/>
  <cols>
    <col min="1" max="1" width="19.75390625" style="1" customWidth="1"/>
    <col min="2" max="2" width="16.375" style="0" customWidth="1"/>
    <col min="3" max="3" width="14.00390625" style="0" customWidth="1"/>
    <col min="6" max="6" width="9.25390625" style="0" bestFit="1" customWidth="1"/>
  </cols>
  <sheetData>
    <row r="1" spans="1:10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3"/>
      <c r="J1" s="3"/>
    </row>
    <row r="2" spans="1:10" s="6" customFormat="1" ht="9.75" customHeight="1">
      <c r="A2" s="11"/>
      <c r="B2" s="5"/>
      <c r="C2" s="5"/>
      <c r="D2" s="5"/>
      <c r="E2" s="5"/>
      <c r="F2" s="5"/>
      <c r="G2" s="5"/>
      <c r="H2" s="5"/>
      <c r="I2" s="5"/>
      <c r="J2" s="5"/>
    </row>
    <row r="3" spans="1:8" ht="15">
      <c r="A3" s="23" t="s">
        <v>32</v>
      </c>
      <c r="B3" s="23"/>
      <c r="C3" s="23"/>
      <c r="D3" s="23"/>
      <c r="E3" s="23"/>
      <c r="F3" s="23"/>
      <c r="G3" s="23"/>
      <c r="H3" s="23"/>
    </row>
    <row r="4" ht="12.75"/>
    <row r="5" spans="1:8" ht="12.75">
      <c r="A5" s="22" t="s">
        <v>139</v>
      </c>
      <c r="B5" s="22"/>
      <c r="C5" s="22"/>
      <c r="D5" s="22"/>
      <c r="E5" s="22"/>
      <c r="F5" s="22"/>
      <c r="G5" s="22"/>
      <c r="H5" s="22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2" ht="12.75">
      <c r="A7" s="1" t="s">
        <v>15</v>
      </c>
      <c r="B7" s="4" t="s">
        <v>31</v>
      </c>
    </row>
    <row r="8" ht="12.75">
      <c r="B8" t="s">
        <v>30</v>
      </c>
    </row>
    <row r="9" ht="12.75">
      <c r="B9" t="s">
        <v>29</v>
      </c>
    </row>
    <row r="10" ht="12.75">
      <c r="B10" t="s">
        <v>28</v>
      </c>
    </row>
    <row r="11" ht="12.75">
      <c r="B11" t="s">
        <v>27</v>
      </c>
    </row>
    <row r="12" ht="12.75">
      <c r="B12" t="s">
        <v>26</v>
      </c>
    </row>
    <row r="13" ht="12.75">
      <c r="B13" t="s">
        <v>25</v>
      </c>
    </row>
    <row r="14" ht="12.75">
      <c r="B14" t="s">
        <v>24</v>
      </c>
    </row>
    <row r="15" ht="12.75">
      <c r="B15" t="s">
        <v>23</v>
      </c>
    </row>
    <row r="16" ht="12.75">
      <c r="B16" t="s">
        <v>20</v>
      </c>
    </row>
    <row r="17" ht="12.75">
      <c r="B17" t="s">
        <v>21</v>
      </c>
    </row>
    <row r="18" ht="12.75">
      <c r="B18" t="s">
        <v>22</v>
      </c>
    </row>
    <row r="19" ht="12.75"/>
    <row r="20" ht="12.75"/>
    <row r="21" spans="1:8" ht="19.5" customHeight="1">
      <c r="A21" s="17" t="s">
        <v>16</v>
      </c>
      <c r="B21" s="17"/>
      <c r="C21" s="17"/>
      <c r="D21" s="17"/>
      <c r="E21" s="17"/>
      <c r="F21" s="17"/>
      <c r="G21" s="17"/>
      <c r="H21" s="17"/>
    </row>
    <row r="22" ht="7.5" customHeight="1"/>
    <row r="23" ht="12.75">
      <c r="A23" s="1" t="s">
        <v>1</v>
      </c>
    </row>
    <row r="24" ht="12.75"/>
    <row r="25" ht="12.75">
      <c r="A25" s="9" t="s">
        <v>34</v>
      </c>
    </row>
    <row r="26" ht="12.75"/>
    <row r="27" ht="12.75">
      <c r="A27" s="1" t="s">
        <v>33</v>
      </c>
    </row>
    <row r="28" ht="12.75"/>
    <row r="29" spans="1:3" ht="12.75">
      <c r="A29" s="10" t="s">
        <v>2</v>
      </c>
      <c r="C29" s="8" t="s">
        <v>4</v>
      </c>
    </row>
    <row r="30" ht="12.75"/>
    <row r="31" spans="1:3" ht="12.75">
      <c r="A31" s="1" t="s">
        <v>3</v>
      </c>
      <c r="C31" s="2">
        <f>INT(8.9)</f>
        <v>8</v>
      </c>
    </row>
    <row r="32" spans="1:3" ht="12.75">
      <c r="A32" s="1" t="s">
        <v>5</v>
      </c>
      <c r="C32">
        <f>INT(-8.9)</f>
        <v>-9</v>
      </c>
    </row>
    <row r="33" ht="12.75"/>
    <row r="34" ht="12.75"/>
    <row r="35" spans="1:8" ht="19.5" customHeight="1">
      <c r="A35" s="17" t="s">
        <v>17</v>
      </c>
      <c r="B35" s="17"/>
      <c r="C35" s="17"/>
      <c r="D35" s="17"/>
      <c r="E35" s="17"/>
      <c r="F35" s="17"/>
      <c r="G35" s="17"/>
      <c r="H35" s="17"/>
    </row>
    <row r="36" spans="1:8" ht="7.5" customHeight="1">
      <c r="A36" s="17"/>
      <c r="B36" s="17"/>
      <c r="C36" s="17"/>
      <c r="D36" s="17"/>
      <c r="E36" s="17"/>
      <c r="F36" s="17"/>
      <c r="G36" s="17"/>
      <c r="H36" s="17"/>
    </row>
    <row r="37" ht="12.75">
      <c r="A37" s="1" t="s">
        <v>143</v>
      </c>
    </row>
    <row r="38" ht="12.75"/>
    <row r="39" ht="12.75">
      <c r="A39" s="9" t="s">
        <v>34</v>
      </c>
    </row>
    <row r="40" ht="12.75"/>
    <row r="41" ht="12.75">
      <c r="A41" s="1" t="s">
        <v>35</v>
      </c>
    </row>
    <row r="42" ht="12.75"/>
    <row r="43" spans="1:3" ht="12.75">
      <c r="A43" s="10" t="s">
        <v>2</v>
      </c>
      <c r="C43" s="8" t="s">
        <v>4</v>
      </c>
    </row>
    <row r="44" ht="12.75"/>
    <row r="45" spans="1:3" ht="12.75">
      <c r="A45" s="1" t="s">
        <v>6</v>
      </c>
      <c r="C45" t="str">
        <f>DOLLAR(1234.567,2)</f>
        <v>1 234,57 Kč</v>
      </c>
    </row>
    <row r="46" spans="1:3" ht="12.75">
      <c r="A46" s="1" t="s">
        <v>7</v>
      </c>
      <c r="C46" t="str">
        <f>DOLLAR(1234.567,-2)</f>
        <v>1 200 Kč</v>
      </c>
    </row>
    <row r="47" spans="1:3" ht="12.75">
      <c r="A47" s="1" t="s">
        <v>8</v>
      </c>
      <c r="C47" t="str">
        <f>DOLLAR(-1234.567,-2)</f>
        <v>-1 200 Kč</v>
      </c>
    </row>
    <row r="48" spans="1:3" ht="12.75">
      <c r="A48" s="1" t="s">
        <v>9</v>
      </c>
      <c r="C48" t="str">
        <f>DOLLAR(-0.123,4)</f>
        <v>-0,1230 Kč</v>
      </c>
    </row>
    <row r="49" spans="1:3" ht="12.75">
      <c r="A49" s="1" t="s">
        <v>10</v>
      </c>
      <c r="C49" t="str">
        <f>DOLLAR(99.888)</f>
        <v>99,89 Kč</v>
      </c>
    </row>
    <row r="50" ht="12.75"/>
    <row r="51" ht="12.75"/>
    <row r="52" spans="1:256" ht="18">
      <c r="A52" s="17" t="s">
        <v>18</v>
      </c>
      <c r="B52" s="17"/>
      <c r="C52" s="17"/>
      <c r="D52" s="17"/>
      <c r="E52" s="17"/>
      <c r="F52" s="17"/>
      <c r="G52" s="17"/>
      <c r="H52" s="17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ht="12.75">
      <c r="C53" s="2"/>
    </row>
    <row r="54" ht="12.75">
      <c r="A54" s="1" t="s">
        <v>36</v>
      </c>
    </row>
    <row r="55" ht="12.75">
      <c r="A55" s="1" t="s">
        <v>37</v>
      </c>
    </row>
    <row r="56" ht="12.75"/>
    <row r="57" ht="12.75">
      <c r="A57" s="9" t="s">
        <v>34</v>
      </c>
    </row>
    <row r="58" ht="12.75">
      <c r="A58" s="9"/>
    </row>
    <row r="59" spans="1:3" ht="12.75">
      <c r="A59" s="1" t="s">
        <v>38</v>
      </c>
      <c r="C59" s="9" t="s">
        <v>40</v>
      </c>
    </row>
    <row r="60" ht="12.75">
      <c r="C60" s="9" t="s">
        <v>39</v>
      </c>
    </row>
    <row r="61" ht="12.75"/>
    <row r="62" spans="1:3" ht="12.75">
      <c r="A62" s="10" t="s">
        <v>2</v>
      </c>
      <c r="C62" s="8" t="s">
        <v>4</v>
      </c>
    </row>
    <row r="63" ht="12.75"/>
    <row r="64" spans="1:3" ht="12.75">
      <c r="A64" s="1" t="s">
        <v>11</v>
      </c>
      <c r="C64">
        <f>MROUND(10,3)</f>
        <v>9</v>
      </c>
    </row>
    <row r="65" spans="1:3" ht="12.75">
      <c r="A65" s="1" t="s">
        <v>12</v>
      </c>
      <c r="C65">
        <f>MROUND(-10,-3)</f>
        <v>-9</v>
      </c>
    </row>
    <row r="66" spans="1:3" ht="12.75">
      <c r="A66" s="1" t="s">
        <v>13</v>
      </c>
      <c r="C66">
        <f>MROUND(1.3,0.2)</f>
        <v>1.4000000000000001</v>
      </c>
    </row>
    <row r="67" spans="1:3" ht="12.75">
      <c r="A67" s="1" t="s">
        <v>14</v>
      </c>
      <c r="C67" t="e">
        <f>MROUND(5,-2)</f>
        <v>#NUM!</v>
      </c>
    </row>
    <row r="68" ht="12.75"/>
    <row r="69" ht="12.75"/>
    <row r="70" spans="1:256" ht="18">
      <c r="A70" s="17" t="s">
        <v>19</v>
      </c>
      <c r="B70" s="17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ht="12.75"/>
    <row r="72" ht="12.75">
      <c r="A72" s="1" t="s">
        <v>47</v>
      </c>
    </row>
    <row r="73" ht="12.75"/>
    <row r="74" ht="12.75">
      <c r="A74" s="9" t="s">
        <v>34</v>
      </c>
    </row>
    <row r="75" ht="12.75"/>
    <row r="76" ht="12.75">
      <c r="A76" s="1" t="s">
        <v>41</v>
      </c>
    </row>
    <row r="77" ht="12.75"/>
    <row r="78" spans="1:5" ht="12.75">
      <c r="A78" s="10" t="s">
        <v>2</v>
      </c>
      <c r="C78" s="8" t="s">
        <v>4</v>
      </c>
      <c r="E78" s="7" t="s">
        <v>141</v>
      </c>
    </row>
    <row r="79" ht="12.75"/>
    <row r="80" spans="1:7" ht="12.75">
      <c r="A80" s="1" t="s">
        <v>42</v>
      </c>
      <c r="B80" s="1"/>
      <c r="C80">
        <f>ROUNDDOWN(3.2,0)</f>
        <v>3</v>
      </c>
      <c r="E80">
        <v>2</v>
      </c>
      <c r="F80" s="20" t="s">
        <v>48</v>
      </c>
      <c r="G80" s="20"/>
    </row>
    <row r="81" spans="1:7" ht="12.75">
      <c r="A81" s="1" t="s">
        <v>43</v>
      </c>
      <c r="C81">
        <f>ROUNDDOWN(76.9,0)</f>
        <v>76</v>
      </c>
      <c r="E81">
        <v>1</v>
      </c>
      <c r="F81" s="20" t="s">
        <v>49</v>
      </c>
      <c r="G81" s="20"/>
    </row>
    <row r="82" spans="1:7" ht="12.75">
      <c r="A82" s="1" t="s">
        <v>44</v>
      </c>
      <c r="C82">
        <f>ROUNDDOWN(3.14159,3)</f>
        <v>3.141</v>
      </c>
      <c r="E82">
        <v>0</v>
      </c>
      <c r="F82" s="20" t="s">
        <v>50</v>
      </c>
      <c r="G82" s="20"/>
    </row>
    <row r="83" spans="1:7" ht="12.75">
      <c r="A83" s="1" t="s">
        <v>45</v>
      </c>
      <c r="C83">
        <f>ROUNDDOWN(-3.14159,1)</f>
        <v>-3.1</v>
      </c>
      <c r="E83">
        <v>-1</v>
      </c>
      <c r="F83" s="20" t="s">
        <v>51</v>
      </c>
      <c r="G83" s="20"/>
    </row>
    <row r="84" spans="1:7" ht="12.75">
      <c r="A84" s="1" t="s">
        <v>46</v>
      </c>
      <c r="C84">
        <f>ROUNDDOWN(31415.92654,-2)</f>
        <v>31400</v>
      </c>
      <c r="E84">
        <v>-2</v>
      </c>
      <c r="F84" s="20" t="s">
        <v>52</v>
      </c>
      <c r="G84" s="20"/>
    </row>
    <row r="85" ht="12.75"/>
    <row r="86" ht="12.75"/>
    <row r="87" spans="1:256" ht="18">
      <c r="A87" s="17" t="s">
        <v>53</v>
      </c>
      <c r="B87" s="17"/>
      <c r="C87" s="17"/>
      <c r="D87" s="17"/>
      <c r="E87" s="17"/>
      <c r="F87" s="17"/>
      <c r="G87" s="17"/>
      <c r="H87" s="17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ht="12.75"/>
    <row r="89" ht="12.75">
      <c r="A89" s="1" t="s">
        <v>54</v>
      </c>
    </row>
    <row r="90" ht="12.75"/>
    <row r="91" ht="12.75">
      <c r="A91" s="9" t="s">
        <v>34</v>
      </c>
    </row>
    <row r="92" ht="12.75"/>
    <row r="93" ht="12.75">
      <c r="A93" s="1" t="s">
        <v>140</v>
      </c>
    </row>
    <row r="94" ht="12.75"/>
    <row r="95" spans="1:5" ht="12.75">
      <c r="A95" s="10" t="s">
        <v>2</v>
      </c>
      <c r="C95" s="8" t="s">
        <v>4</v>
      </c>
      <c r="E95" s="7" t="s">
        <v>141</v>
      </c>
    </row>
    <row r="96" ht="12.75"/>
    <row r="97" spans="1:7" ht="12.75">
      <c r="A97" s="1" t="s">
        <v>55</v>
      </c>
      <c r="C97">
        <f>ROUNDUP(3.2,0)</f>
        <v>4</v>
      </c>
      <c r="E97">
        <v>2</v>
      </c>
      <c r="F97" s="20" t="s">
        <v>48</v>
      </c>
      <c r="G97" s="20"/>
    </row>
    <row r="98" spans="1:7" ht="12.75">
      <c r="A98" s="1" t="s">
        <v>56</v>
      </c>
      <c r="C98">
        <f>ROUNDUP(76.9,0)</f>
        <v>77</v>
      </c>
      <c r="E98">
        <v>1</v>
      </c>
      <c r="F98" s="20" t="s">
        <v>49</v>
      </c>
      <c r="G98" s="20"/>
    </row>
    <row r="99" spans="1:7" ht="12.75">
      <c r="A99" s="1" t="s">
        <v>57</v>
      </c>
      <c r="C99">
        <f>ROUNDUP(3.14159,3)</f>
        <v>3.142</v>
      </c>
      <c r="E99">
        <v>0</v>
      </c>
      <c r="F99" s="20" t="s">
        <v>50</v>
      </c>
      <c r="G99" s="20"/>
    </row>
    <row r="100" spans="1:7" ht="12.75">
      <c r="A100" s="1" t="s">
        <v>58</v>
      </c>
      <c r="C100">
        <f>ROUNDUP(-3.14159,1)</f>
        <v>-3.2</v>
      </c>
      <c r="E100">
        <v>-1</v>
      </c>
      <c r="F100" s="20" t="s">
        <v>51</v>
      </c>
      <c r="G100" s="20"/>
    </row>
    <row r="101" spans="5:7" ht="12.75">
      <c r="E101">
        <v>-2</v>
      </c>
      <c r="F101" s="20" t="s">
        <v>52</v>
      </c>
      <c r="G101" s="20"/>
    </row>
    <row r="102" ht="12.75"/>
    <row r="103" ht="12.75"/>
    <row r="104" spans="1:8" ht="18">
      <c r="A104" s="17" t="s">
        <v>59</v>
      </c>
      <c r="B104" s="17"/>
      <c r="C104" s="17"/>
      <c r="D104" s="17"/>
      <c r="E104" s="17"/>
      <c r="F104" s="17"/>
      <c r="G104" s="17"/>
      <c r="H104" s="17"/>
    </row>
    <row r="105" ht="12.75"/>
    <row r="106" ht="12.75">
      <c r="A106" s="1" t="s">
        <v>60</v>
      </c>
    </row>
    <row r="107" ht="12.75"/>
    <row r="108" ht="12.75">
      <c r="A108" s="9" t="s">
        <v>34</v>
      </c>
    </row>
    <row r="109" ht="12.75"/>
    <row r="110" ht="12.75">
      <c r="A110" s="1" t="s">
        <v>61</v>
      </c>
    </row>
    <row r="111" ht="12.75"/>
    <row r="112" ht="12.75">
      <c r="A112" s="1" t="s">
        <v>62</v>
      </c>
    </row>
    <row r="113" ht="12.75">
      <c r="A113" s="1" t="s">
        <v>63</v>
      </c>
    </row>
    <row r="114" ht="12.75">
      <c r="A114" s="1" t="s">
        <v>64</v>
      </c>
    </row>
    <row r="115" ht="12.75">
      <c r="A115" s="1" t="s">
        <v>65</v>
      </c>
    </row>
    <row r="116" ht="12.75"/>
    <row r="117" spans="1:3" ht="12.75">
      <c r="A117" s="10" t="s">
        <v>2</v>
      </c>
      <c r="C117" s="8" t="s">
        <v>4</v>
      </c>
    </row>
    <row r="118" ht="12.75"/>
    <row r="119" spans="1:3" ht="12.75">
      <c r="A119" s="1" t="s">
        <v>66</v>
      </c>
      <c r="C119">
        <f>TRUNC(8.9)</f>
        <v>8</v>
      </c>
    </row>
    <row r="120" spans="1:3" ht="12.75">
      <c r="A120" s="1" t="s">
        <v>67</v>
      </c>
      <c r="C120">
        <f>TRUNC(-8.9)</f>
        <v>-8</v>
      </c>
    </row>
    <row r="121" spans="1:3" ht="12.75">
      <c r="A121" s="1" t="s">
        <v>68</v>
      </c>
      <c r="C121">
        <f>TRUNC(PI())</f>
        <v>3</v>
      </c>
    </row>
    <row r="122" ht="12.75"/>
    <row r="123" ht="12.75"/>
    <row r="124" spans="1:8" ht="18">
      <c r="A124" s="17" t="s">
        <v>69</v>
      </c>
      <c r="B124" s="17"/>
      <c r="C124" s="17"/>
      <c r="D124" s="17"/>
      <c r="E124" s="17"/>
      <c r="F124" s="17"/>
      <c r="G124" s="17"/>
      <c r="H124" s="17"/>
    </row>
    <row r="125" ht="12.75"/>
    <row r="126" ht="12.75">
      <c r="A126" s="1" t="s">
        <v>70</v>
      </c>
    </row>
    <row r="127" ht="12.75"/>
    <row r="128" ht="12.75">
      <c r="A128" s="9" t="s">
        <v>34</v>
      </c>
    </row>
    <row r="129" ht="12.75"/>
    <row r="130" spans="1:3" ht="12.75">
      <c r="A130" s="1" t="s">
        <v>71</v>
      </c>
      <c r="C130" s="9" t="s">
        <v>40</v>
      </c>
    </row>
    <row r="131" ht="12.75">
      <c r="C131" s="9" t="s">
        <v>39</v>
      </c>
    </row>
    <row r="132" ht="12.75"/>
    <row r="133" spans="1:3" ht="12.75">
      <c r="A133" s="10" t="s">
        <v>2</v>
      </c>
      <c r="C133" s="8" t="s">
        <v>4</v>
      </c>
    </row>
    <row r="134" ht="12.75"/>
    <row r="135" spans="1:3" ht="12.75">
      <c r="A135" s="1" t="s">
        <v>72</v>
      </c>
      <c r="C135">
        <f>FLOOR(2.5,1)</f>
        <v>2</v>
      </c>
    </row>
    <row r="136" spans="1:3" ht="12.75">
      <c r="A136" s="1" t="s">
        <v>73</v>
      </c>
      <c r="C136">
        <f>FLOOR(-2.5,-2)</f>
        <v>-2</v>
      </c>
    </row>
    <row r="137" spans="1:3" ht="12.75">
      <c r="A137" s="1" t="s">
        <v>74</v>
      </c>
      <c r="C137">
        <f>FLOOR(-2.5,2)</f>
        <v>-4</v>
      </c>
    </row>
    <row r="138" spans="1:3" ht="12.75">
      <c r="A138" s="1" t="s">
        <v>75</v>
      </c>
      <c r="C138">
        <f>FLOOR(1.5,0.1)</f>
        <v>1.5</v>
      </c>
    </row>
    <row r="139" spans="1:3" ht="12.75">
      <c r="A139" s="1" t="s">
        <v>76</v>
      </c>
      <c r="C139">
        <f>FLOOR(0.234,0.01)</f>
        <v>0.23</v>
      </c>
    </row>
    <row r="140" ht="12.75"/>
    <row r="141" ht="12.75">
      <c r="A141" s="10" t="s">
        <v>77</v>
      </c>
    </row>
    <row r="142" ht="12.75"/>
    <row r="143" ht="12.75">
      <c r="A143" s="1" t="s">
        <v>78</v>
      </c>
    </row>
    <row r="144" ht="12.75"/>
    <row r="145" ht="12.75">
      <c r="A145" t="s">
        <v>79</v>
      </c>
    </row>
    <row r="146" ht="12.75">
      <c r="A146"/>
    </row>
    <row r="147" ht="12.75">
      <c r="A147" t="s">
        <v>80</v>
      </c>
    </row>
    <row r="148" ht="12.75">
      <c r="A148" s="1" t="s">
        <v>81</v>
      </c>
    </row>
    <row r="149" ht="12.75"/>
    <row r="150" ht="12.75"/>
    <row r="151" spans="1:8" ht="18">
      <c r="A151" s="17" t="s">
        <v>82</v>
      </c>
      <c r="B151" s="17"/>
      <c r="C151" s="17"/>
      <c r="D151" s="17"/>
      <c r="E151" s="17"/>
      <c r="F151" s="17"/>
      <c r="G151" s="17"/>
      <c r="H151" s="17"/>
    </row>
    <row r="152" ht="12.75"/>
    <row r="153" ht="12.75">
      <c r="A153" s="1" t="s">
        <v>83</v>
      </c>
    </row>
    <row r="154" ht="12.75"/>
    <row r="155" ht="12.75">
      <c r="A155" s="9" t="s">
        <v>34</v>
      </c>
    </row>
    <row r="156" ht="12.75"/>
    <row r="157" spans="1:3" ht="12.75">
      <c r="A157" s="1" t="s">
        <v>84</v>
      </c>
      <c r="C157" s="9" t="s">
        <v>40</v>
      </c>
    </row>
    <row r="158" ht="12.75">
      <c r="C158" s="9" t="s">
        <v>39</v>
      </c>
    </row>
    <row r="159" ht="12.75"/>
    <row r="160" spans="1:3" ht="12.75">
      <c r="A160" s="10" t="s">
        <v>2</v>
      </c>
      <c r="C160" s="8" t="s">
        <v>4</v>
      </c>
    </row>
    <row r="161" ht="12.75"/>
    <row r="162" spans="1:3" ht="12.75">
      <c r="A162" s="1" t="s">
        <v>86</v>
      </c>
      <c r="C162">
        <f>CEILING(2.5,1)</f>
        <v>3</v>
      </c>
    </row>
    <row r="163" spans="1:3" ht="12.75">
      <c r="A163" s="1" t="s">
        <v>87</v>
      </c>
      <c r="C163">
        <f>CEILING(-2.5,-2)</f>
        <v>-4</v>
      </c>
    </row>
    <row r="164" spans="1:3" ht="12.75">
      <c r="A164" s="1" t="s">
        <v>88</v>
      </c>
      <c r="C164">
        <f>CEILING(-2.5,2)</f>
        <v>-2</v>
      </c>
    </row>
    <row r="165" spans="1:3" ht="12.75">
      <c r="A165" s="1" t="s">
        <v>89</v>
      </c>
      <c r="C165">
        <f>CEILING(1.5,0.1)</f>
        <v>1.5</v>
      </c>
    </row>
    <row r="166" spans="1:3" ht="12.75">
      <c r="A166" s="1" t="s">
        <v>85</v>
      </c>
      <c r="C166">
        <f>CEILING(0.234,0.01)</f>
        <v>0.24</v>
      </c>
    </row>
    <row r="167" ht="12.75"/>
    <row r="168" ht="12.75"/>
    <row r="169" spans="1:8" ht="18">
      <c r="A169" s="17" t="s">
        <v>96</v>
      </c>
      <c r="B169" s="17"/>
      <c r="C169" s="17"/>
      <c r="D169" s="17"/>
      <c r="E169" s="17"/>
      <c r="F169" s="17"/>
      <c r="G169" s="17"/>
      <c r="H169" s="17"/>
    </row>
    <row r="170" ht="12.75"/>
    <row r="171" ht="12.75">
      <c r="A171" s="1" t="s">
        <v>90</v>
      </c>
    </row>
    <row r="172" ht="12.75"/>
    <row r="173" ht="12.75">
      <c r="A173" s="9" t="s">
        <v>34</v>
      </c>
    </row>
    <row r="174" ht="12.75"/>
    <row r="175" spans="1:3" ht="12.75">
      <c r="A175" s="1" t="s">
        <v>91</v>
      </c>
      <c r="C175" s="9" t="s">
        <v>40</v>
      </c>
    </row>
    <row r="176" ht="12.75">
      <c r="C176" s="9" t="s">
        <v>142</v>
      </c>
    </row>
    <row r="177" ht="12.75"/>
    <row r="178" spans="1:3" ht="12.75">
      <c r="A178" s="10" t="s">
        <v>2</v>
      </c>
      <c r="C178" s="8" t="s">
        <v>4</v>
      </c>
    </row>
    <row r="179" spans="1:3" ht="12.75">
      <c r="A179" s="1" t="s">
        <v>92</v>
      </c>
      <c r="B179" s="1"/>
      <c r="C179">
        <f>ROUND(2.15,1)</f>
        <v>2.2</v>
      </c>
    </row>
    <row r="180" spans="1:3" ht="12.75">
      <c r="A180" s="1" t="s">
        <v>93</v>
      </c>
      <c r="C180">
        <f>ROUND(2.149,1)</f>
        <v>2.1</v>
      </c>
    </row>
    <row r="181" spans="1:3" ht="12.75">
      <c r="A181" s="1" t="s">
        <v>94</v>
      </c>
      <c r="C181">
        <f>ROUND(-1.475,2)</f>
        <v>-1.48</v>
      </c>
    </row>
    <row r="182" spans="1:3" ht="12.75">
      <c r="A182" s="1" t="s">
        <v>95</v>
      </c>
      <c r="C182">
        <f>ROUND(21.5,-1)</f>
        <v>20</v>
      </c>
    </row>
    <row r="183" ht="12.75"/>
    <row r="184" ht="12.75"/>
    <row r="185" spans="1:256" ht="18">
      <c r="A185" s="17" t="s">
        <v>20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ht="12.75"/>
    <row r="187" ht="12.75">
      <c r="A187" s="1" t="s">
        <v>97</v>
      </c>
    </row>
    <row r="188" ht="12.75"/>
    <row r="189" ht="12.75">
      <c r="A189" s="9" t="s">
        <v>34</v>
      </c>
    </row>
    <row r="190" ht="12.75"/>
    <row r="191" spans="1:3" ht="12.75">
      <c r="A191" s="1" t="s">
        <v>98</v>
      </c>
      <c r="C191" s="9" t="s">
        <v>40</v>
      </c>
    </row>
    <row r="192" ht="12.75">
      <c r="C192" s="9"/>
    </row>
    <row r="193" spans="1:3" ht="12.75">
      <c r="A193" s="10" t="s">
        <v>2</v>
      </c>
      <c r="C193" s="8" t="s">
        <v>4</v>
      </c>
    </row>
    <row r="194" spans="1:3" ht="12.75">
      <c r="A194" s="1" t="s">
        <v>99</v>
      </c>
      <c r="C194" s="12" t="s">
        <v>103</v>
      </c>
    </row>
    <row r="195" spans="1:3" ht="12.75">
      <c r="A195" s="1" t="s">
        <v>100</v>
      </c>
      <c r="C195" s="13">
        <v>3</v>
      </c>
    </row>
    <row r="196" spans="1:3" ht="12.75">
      <c r="A196" s="1" t="s">
        <v>101</v>
      </c>
      <c r="C196" s="13">
        <v>3</v>
      </c>
    </row>
    <row r="197" spans="1:3" ht="12.75">
      <c r="A197" s="1" t="s">
        <v>102</v>
      </c>
      <c r="C197" s="13">
        <v>-1</v>
      </c>
    </row>
    <row r="198" spans="1:3" ht="12.75">
      <c r="A198" s="1" t="s">
        <v>104</v>
      </c>
      <c r="C198">
        <f>ODD(-2)</f>
        <v>-3</v>
      </c>
    </row>
    <row r="199" ht="12.75"/>
    <row r="200" ht="12.75">
      <c r="A200" s="10" t="s">
        <v>77</v>
      </c>
    </row>
    <row r="201" ht="12.75">
      <c r="A201" s="10"/>
    </row>
    <row r="202" ht="12.75">
      <c r="A202" s="1" t="s">
        <v>105</v>
      </c>
    </row>
    <row r="203" ht="12.75">
      <c r="A203" s="1" t="s">
        <v>106</v>
      </c>
    </row>
    <row r="204" ht="12.75"/>
    <row r="205" ht="12.75">
      <c r="A205" s="1" t="s">
        <v>107</v>
      </c>
    </row>
    <row r="206" ht="12.75">
      <c r="A206" s="1" t="s">
        <v>108</v>
      </c>
    </row>
    <row r="207" ht="12.75"/>
    <row r="208" ht="12.75"/>
    <row r="209" spans="1:8" ht="18">
      <c r="A209" s="17" t="s">
        <v>21</v>
      </c>
      <c r="B209" s="17"/>
      <c r="C209" s="17"/>
      <c r="D209" s="17"/>
      <c r="E209" s="17"/>
      <c r="F209" s="17"/>
      <c r="G209" s="17"/>
      <c r="H209" s="17"/>
    </row>
    <row r="210" ht="12.75"/>
    <row r="211" ht="12.75">
      <c r="A211" s="1" t="s">
        <v>109</v>
      </c>
    </row>
    <row r="212" ht="12.75"/>
    <row r="213" ht="12.75">
      <c r="A213" s="9" t="s">
        <v>34</v>
      </c>
    </row>
    <row r="214" ht="12.75"/>
    <row r="215" spans="1:3" ht="12.75">
      <c r="A215" s="1" t="s">
        <v>110</v>
      </c>
      <c r="C215" s="9" t="s">
        <v>40</v>
      </c>
    </row>
    <row r="216" ht="12.75"/>
    <row r="217" spans="1:3" ht="12.75">
      <c r="A217" s="10" t="s">
        <v>2</v>
      </c>
      <c r="C217" s="8" t="s">
        <v>4</v>
      </c>
    </row>
    <row r="218" spans="1:3" ht="12.75">
      <c r="A218" s="1" t="s">
        <v>111</v>
      </c>
      <c r="B218" s="1"/>
      <c r="C218">
        <f>EVEN(1.5)</f>
        <v>2</v>
      </c>
    </row>
    <row r="219" spans="1:3" ht="12.75">
      <c r="A219" s="1" t="s">
        <v>112</v>
      </c>
      <c r="C219">
        <f>EVEN(3)</f>
        <v>4</v>
      </c>
    </row>
    <row r="220" spans="1:3" ht="12.75">
      <c r="A220" s="1" t="s">
        <v>113</v>
      </c>
      <c r="C220">
        <f>EVEN(2)</f>
        <v>2</v>
      </c>
    </row>
    <row r="221" spans="1:3" ht="12.75">
      <c r="A221" s="1" t="s">
        <v>114</v>
      </c>
      <c r="C221">
        <f>EVEN(-1)</f>
        <v>-2</v>
      </c>
    </row>
    <row r="222" ht="12.75"/>
    <row r="223" ht="12.75">
      <c r="A223" s="10" t="s">
        <v>77</v>
      </c>
    </row>
    <row r="225" ht="12.75">
      <c r="A225" s="1" t="s">
        <v>115</v>
      </c>
    </row>
    <row r="226" ht="12.75">
      <c r="A226" s="1" t="s">
        <v>106</v>
      </c>
    </row>
    <row r="228" ht="12.75">
      <c r="A228" s="1" t="s">
        <v>116</v>
      </c>
    </row>
    <row r="229" ht="12.75">
      <c r="A229" s="1" t="s">
        <v>117</v>
      </c>
    </row>
    <row r="232" spans="1:8" ht="18">
      <c r="A232" s="17" t="s">
        <v>22</v>
      </c>
      <c r="B232" s="17"/>
      <c r="C232" s="17"/>
      <c r="D232" s="17"/>
      <c r="E232" s="17"/>
      <c r="F232" s="17"/>
      <c r="G232" s="17"/>
      <c r="H232" s="17"/>
    </row>
    <row r="234" ht="12.75">
      <c r="A234" s="1" t="s">
        <v>118</v>
      </c>
    </row>
    <row r="235" ht="12.75">
      <c r="A235" s="1" t="s">
        <v>119</v>
      </c>
    </row>
    <row r="237" ht="12.75">
      <c r="A237" s="9" t="s">
        <v>34</v>
      </c>
    </row>
    <row r="239" ht="12.75">
      <c r="A239" s="1" t="s">
        <v>120</v>
      </c>
    </row>
    <row r="241" ht="12.75">
      <c r="A241" s="9" t="s">
        <v>121</v>
      </c>
    </row>
    <row r="242" ht="12.75">
      <c r="A242" s="9" t="s">
        <v>122</v>
      </c>
    </row>
    <row r="243" ht="12.75">
      <c r="A243" s="9" t="s">
        <v>125</v>
      </c>
    </row>
    <row r="244" ht="12.75">
      <c r="A244" s="1" t="s">
        <v>123</v>
      </c>
    </row>
    <row r="245" ht="12.75">
      <c r="A245" s="1" t="s">
        <v>124</v>
      </c>
    </row>
    <row r="247" spans="1:4" ht="12.75">
      <c r="A247" s="10" t="s">
        <v>2</v>
      </c>
      <c r="D247" s="8" t="s">
        <v>4</v>
      </c>
    </row>
    <row r="248" spans="1:7" ht="12.75">
      <c r="A248" s="1" t="s">
        <v>126</v>
      </c>
      <c r="C248" s="2"/>
      <c r="D248" s="14" t="str">
        <f>FIXED(1234.567,1)</f>
        <v>1 234,6</v>
      </c>
      <c r="E248" s="2"/>
      <c r="F248" s="2"/>
      <c r="G248" s="2"/>
    </row>
    <row r="249" spans="1:7" ht="12.75">
      <c r="A249" s="1" t="s">
        <v>127</v>
      </c>
      <c r="C249" s="2"/>
      <c r="D249" s="14" t="str">
        <f>FIXED(1234.567,-1)</f>
        <v>1 230</v>
      </c>
      <c r="E249" s="2"/>
      <c r="F249" s="2"/>
      <c r="G249" s="2"/>
    </row>
    <row r="250" spans="1:7" ht="12.75">
      <c r="A250" s="1" t="s">
        <v>128</v>
      </c>
      <c r="C250" s="2"/>
      <c r="D250" s="14" t="str">
        <f>FIXED(-1234.567,-1)</f>
        <v>-1 230</v>
      </c>
      <c r="E250" s="2"/>
      <c r="F250" s="2"/>
      <c r="G250" s="2"/>
    </row>
    <row r="251" spans="1:7" ht="12.75">
      <c r="A251" s="1" t="s">
        <v>129</v>
      </c>
      <c r="C251" s="2"/>
      <c r="D251" s="14" t="str">
        <f>FIXED(44.332)</f>
        <v>44,33</v>
      </c>
      <c r="E251" s="2"/>
      <c r="F251" s="2"/>
      <c r="G251" s="2"/>
    </row>
    <row r="252" spans="3:7" ht="12.75">
      <c r="C252" s="2"/>
      <c r="D252" s="2"/>
      <c r="E252" s="2"/>
      <c r="F252" s="2"/>
      <c r="G252" s="2"/>
    </row>
    <row r="253" spans="1:7" ht="12.75">
      <c r="A253" s="10" t="s">
        <v>77</v>
      </c>
      <c r="C253" s="2"/>
      <c r="D253" s="2"/>
      <c r="E253" s="2"/>
      <c r="F253" s="2"/>
      <c r="G253" s="2"/>
    </row>
    <row r="255" ht="12.75">
      <c r="A255" s="1" t="s">
        <v>131</v>
      </c>
    </row>
    <row r="256" ht="12.75">
      <c r="A256" s="1" t="s">
        <v>132</v>
      </c>
    </row>
    <row r="258" ht="12.75">
      <c r="A258" s="1" t="s">
        <v>130</v>
      </c>
    </row>
    <row r="260" ht="12.75">
      <c r="A260" s="1" t="s">
        <v>133</v>
      </c>
    </row>
    <row r="262" ht="12.75">
      <c r="A262" s="1" t="s">
        <v>134</v>
      </c>
    </row>
    <row r="263" ht="12.75">
      <c r="A263" s="1" t="s">
        <v>135</v>
      </c>
    </row>
    <row r="264" ht="12.75">
      <c r="A264" s="1" t="s">
        <v>136</v>
      </c>
    </row>
    <row r="266" ht="12.75">
      <c r="A266" s="15" t="s">
        <v>137</v>
      </c>
    </row>
    <row r="269" spans="1:8" ht="26.25">
      <c r="A269" s="18" t="s">
        <v>138</v>
      </c>
      <c r="B269" s="18"/>
      <c r="C269" s="18"/>
      <c r="D269" s="18"/>
      <c r="E269" s="18"/>
      <c r="F269" s="18"/>
      <c r="G269" s="18"/>
      <c r="H269" s="18"/>
    </row>
  </sheetData>
  <sheetProtection/>
  <mergeCells count="151">
    <mergeCell ref="A124:H124"/>
    <mergeCell ref="A151:H151"/>
    <mergeCell ref="F99:G99"/>
    <mergeCell ref="F100:G100"/>
    <mergeCell ref="F97:G97"/>
    <mergeCell ref="F98:G98"/>
    <mergeCell ref="F101:G101"/>
    <mergeCell ref="A104:H104"/>
    <mergeCell ref="A35:H35"/>
    <mergeCell ref="A52:H52"/>
    <mergeCell ref="I52:P52"/>
    <mergeCell ref="Q52:X52"/>
    <mergeCell ref="A1:H1"/>
    <mergeCell ref="A5:H5"/>
    <mergeCell ref="A3:H3"/>
    <mergeCell ref="A21:H21"/>
    <mergeCell ref="BE52:BL52"/>
    <mergeCell ref="BM52:BT52"/>
    <mergeCell ref="BU52:CB52"/>
    <mergeCell ref="CC52:CJ52"/>
    <mergeCell ref="Y52:AF52"/>
    <mergeCell ref="AG52:AN52"/>
    <mergeCell ref="AO52:AV52"/>
    <mergeCell ref="AW52:BD52"/>
    <mergeCell ref="DQ52:DX52"/>
    <mergeCell ref="DY52:EF52"/>
    <mergeCell ref="EG52:EN52"/>
    <mergeCell ref="EO52:EV52"/>
    <mergeCell ref="CK52:CR52"/>
    <mergeCell ref="CS52:CZ52"/>
    <mergeCell ref="DA52:DH52"/>
    <mergeCell ref="DI52:DP52"/>
    <mergeCell ref="HY52:IF52"/>
    <mergeCell ref="IG52:IN52"/>
    <mergeCell ref="GC52:GJ52"/>
    <mergeCell ref="GK52:GR52"/>
    <mergeCell ref="GS52:GZ52"/>
    <mergeCell ref="HA52:HH52"/>
    <mergeCell ref="AG70:AN70"/>
    <mergeCell ref="AO70:AV70"/>
    <mergeCell ref="AW70:BD70"/>
    <mergeCell ref="BE70:BL70"/>
    <mergeCell ref="HI52:HP52"/>
    <mergeCell ref="HQ52:HX52"/>
    <mergeCell ref="EW52:FD52"/>
    <mergeCell ref="FE52:FL52"/>
    <mergeCell ref="FM52:FT52"/>
    <mergeCell ref="FU52:GB52"/>
    <mergeCell ref="BM70:BT70"/>
    <mergeCell ref="BU70:CB70"/>
    <mergeCell ref="CC70:CJ70"/>
    <mergeCell ref="CK70:CR70"/>
    <mergeCell ref="IO52:IV52"/>
    <mergeCell ref="A36:H36"/>
    <mergeCell ref="A70:H70"/>
    <mergeCell ref="I70:P70"/>
    <mergeCell ref="Q70:X70"/>
    <mergeCell ref="Y70:AF70"/>
    <mergeCell ref="DY70:EF70"/>
    <mergeCell ref="EG70:EN70"/>
    <mergeCell ref="EO70:EV70"/>
    <mergeCell ref="GS70:GZ70"/>
    <mergeCell ref="CS70:CZ70"/>
    <mergeCell ref="DA70:DH70"/>
    <mergeCell ref="DI70:DP70"/>
    <mergeCell ref="DQ70:DX70"/>
    <mergeCell ref="HY70:IF70"/>
    <mergeCell ref="IG70:IN70"/>
    <mergeCell ref="GC70:GJ70"/>
    <mergeCell ref="GK70:GR70"/>
    <mergeCell ref="HA70:HH70"/>
    <mergeCell ref="EW70:FD70"/>
    <mergeCell ref="FE70:FL70"/>
    <mergeCell ref="FM70:FT70"/>
    <mergeCell ref="FU70:GB70"/>
    <mergeCell ref="F83:G83"/>
    <mergeCell ref="F84:G84"/>
    <mergeCell ref="A87:H87"/>
    <mergeCell ref="I87:P87"/>
    <mergeCell ref="IO70:IV70"/>
    <mergeCell ref="F80:G80"/>
    <mergeCell ref="F81:G81"/>
    <mergeCell ref="F82:G82"/>
    <mergeCell ref="HI70:HP70"/>
    <mergeCell ref="HQ70:HX70"/>
    <mergeCell ref="AW87:BD87"/>
    <mergeCell ref="BE87:BL87"/>
    <mergeCell ref="BM87:BT87"/>
    <mergeCell ref="BU87:CB87"/>
    <mergeCell ref="Q87:X87"/>
    <mergeCell ref="Y87:AF87"/>
    <mergeCell ref="AG87:AN87"/>
    <mergeCell ref="AO87:AV87"/>
    <mergeCell ref="DI87:DP87"/>
    <mergeCell ref="DQ87:DX87"/>
    <mergeCell ref="DY87:EF87"/>
    <mergeCell ref="EG87:EN87"/>
    <mergeCell ref="CC87:CJ87"/>
    <mergeCell ref="CK87:CR87"/>
    <mergeCell ref="CS87:CZ87"/>
    <mergeCell ref="DA87:DH87"/>
    <mergeCell ref="IO87:IV87"/>
    <mergeCell ref="HA87:HH87"/>
    <mergeCell ref="HI87:HP87"/>
    <mergeCell ref="HQ87:HX87"/>
    <mergeCell ref="HY87:IF87"/>
    <mergeCell ref="FE87:FL87"/>
    <mergeCell ref="FM87:FT87"/>
    <mergeCell ref="A169:H169"/>
    <mergeCell ref="A185:H185"/>
    <mergeCell ref="I185:P185"/>
    <mergeCell ref="IG87:IN87"/>
    <mergeCell ref="FU87:GB87"/>
    <mergeCell ref="GC87:GJ87"/>
    <mergeCell ref="GK87:GR87"/>
    <mergeCell ref="GS87:GZ87"/>
    <mergeCell ref="EO87:EV87"/>
    <mergeCell ref="EW87:FD87"/>
    <mergeCell ref="AW185:BD185"/>
    <mergeCell ref="BE185:BL185"/>
    <mergeCell ref="BM185:BT185"/>
    <mergeCell ref="BU185:CB185"/>
    <mergeCell ref="Q185:X185"/>
    <mergeCell ref="Y185:AF185"/>
    <mergeCell ref="AG185:AN185"/>
    <mergeCell ref="AO185:AV185"/>
    <mergeCell ref="DI185:DP185"/>
    <mergeCell ref="DQ185:DX185"/>
    <mergeCell ref="DY185:EF185"/>
    <mergeCell ref="EG185:EN185"/>
    <mergeCell ref="CC185:CJ185"/>
    <mergeCell ref="CK185:CR185"/>
    <mergeCell ref="CS185:CZ185"/>
    <mergeCell ref="DA185:DH185"/>
    <mergeCell ref="GC185:GJ185"/>
    <mergeCell ref="GK185:GR185"/>
    <mergeCell ref="GS185:GZ185"/>
    <mergeCell ref="EO185:EV185"/>
    <mergeCell ref="EW185:FD185"/>
    <mergeCell ref="FE185:FL185"/>
    <mergeCell ref="FM185:FT185"/>
    <mergeCell ref="A232:H232"/>
    <mergeCell ref="A269:H269"/>
    <mergeCell ref="IG185:IN185"/>
    <mergeCell ref="IO185:IV185"/>
    <mergeCell ref="A209:H209"/>
    <mergeCell ref="HA185:HH185"/>
    <mergeCell ref="HI185:HP185"/>
    <mergeCell ref="HQ185:HX185"/>
    <mergeCell ref="HY185:IF185"/>
    <mergeCell ref="FU185:GB18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5" sqref="H5"/>
    </sheetView>
  </sheetViews>
  <sheetFormatPr defaultColWidth="9.00390625" defaultRowHeight="12.75"/>
  <sheetData>
    <row r="1" spans="1:8" ht="12.75">
      <c r="A1" s="24" t="s">
        <v>144</v>
      </c>
      <c r="B1" s="24"/>
      <c r="C1" s="24"/>
      <c r="D1" s="24"/>
      <c r="E1" s="24"/>
      <c r="F1" s="24"/>
      <c r="G1" s="24"/>
      <c r="H1" s="24"/>
    </row>
    <row r="3" ht="12.75">
      <c r="A3" t="s">
        <v>145</v>
      </c>
    </row>
    <row r="5" ht="12.75">
      <c r="A5" t="s">
        <v>146</v>
      </c>
    </row>
    <row r="7" ht="12.75">
      <c r="A7" t="s">
        <v>147</v>
      </c>
    </row>
    <row r="9" ht="12.75">
      <c r="A9" t="s">
        <v>148</v>
      </c>
    </row>
    <row r="11" ht="12.75">
      <c r="A11" t="s">
        <v>149</v>
      </c>
    </row>
    <row r="13" ht="12.75">
      <c r="A13" t="s">
        <v>150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0" sqref="A30"/>
    </sheetView>
  </sheetViews>
  <sheetFormatPr defaultColWidth="9.00390625" defaultRowHeight="12.75"/>
  <sheetData>
    <row r="1" spans="1:8" ht="12.75">
      <c r="A1" s="24" t="s">
        <v>151</v>
      </c>
      <c r="B1" s="24"/>
      <c r="C1" s="24"/>
      <c r="D1" s="24"/>
      <c r="E1" s="24"/>
      <c r="F1" s="24"/>
      <c r="G1" s="24"/>
      <c r="H1" s="24"/>
    </row>
    <row r="3" spans="1:2" ht="12.75">
      <c r="A3" s="7" t="s">
        <v>152</v>
      </c>
      <c r="B3" t="s">
        <v>153</v>
      </c>
    </row>
    <row r="4" ht="12.75">
      <c r="A4">
        <f>INT(122.354)</f>
        <v>122</v>
      </c>
    </row>
    <row r="5" ht="12.75">
      <c r="A5">
        <f>INT(450.7545)</f>
        <v>450</v>
      </c>
    </row>
    <row r="6" ht="12.75">
      <c r="A6">
        <f>INT(4.1234567)</f>
        <v>4</v>
      </c>
    </row>
    <row r="8" spans="1:2" ht="12.75">
      <c r="A8" s="7" t="s">
        <v>154</v>
      </c>
      <c r="B8" t="s">
        <v>155</v>
      </c>
    </row>
    <row r="9" ht="12.75">
      <c r="A9">
        <f>ROUNDUP(122.354,1)</f>
        <v>122.39999999999999</v>
      </c>
    </row>
    <row r="10" ht="12.75">
      <c r="A10">
        <f>ROUNDUP(450.7545,1)</f>
        <v>450.8</v>
      </c>
    </row>
    <row r="11" ht="12.75">
      <c r="A11">
        <f>ROUNDUP(4.1234567,1)</f>
        <v>4.199999999999999</v>
      </c>
    </row>
    <row r="13" spans="1:2" ht="12.75">
      <c r="A13" s="7" t="s">
        <v>156</v>
      </c>
      <c r="B13" t="s">
        <v>158</v>
      </c>
    </row>
    <row r="14" ht="12.75">
      <c r="A14">
        <f>EVEN(123)</f>
        <v>124</v>
      </c>
    </row>
    <row r="15" ht="12.75">
      <c r="A15">
        <f>EVEN(-15.124)</f>
        <v>-16</v>
      </c>
    </row>
    <row r="16" ht="12.75">
      <c r="B16" t="s">
        <v>159</v>
      </c>
    </row>
    <row r="17" ht="12.75">
      <c r="A17">
        <f>ODD(-142.14552)</f>
        <v>-143</v>
      </c>
    </row>
    <row r="18" ht="12.75">
      <c r="A18">
        <f>ODD(1.1784)</f>
        <v>3</v>
      </c>
    </row>
    <row r="20" spans="1:2" ht="12.75">
      <c r="A20" s="7" t="s">
        <v>157</v>
      </c>
      <c r="B20" t="s">
        <v>160</v>
      </c>
    </row>
    <row r="21" ht="12.75">
      <c r="A21">
        <f>ROUND(987654,-3)</f>
        <v>988000</v>
      </c>
    </row>
    <row r="22" ht="12.75">
      <c r="A22">
        <f>ROUND(1234567,-3)</f>
        <v>1235000</v>
      </c>
    </row>
    <row r="23" ht="12.75">
      <c r="A23">
        <f>ROUND(55555,-3)</f>
        <v>56000</v>
      </c>
    </row>
    <row r="25" spans="1:2" ht="12.75">
      <c r="A25" s="7" t="s">
        <v>161</v>
      </c>
      <c r="B25" t="s">
        <v>162</v>
      </c>
    </row>
    <row r="26" ht="12.75">
      <c r="A26">
        <f>ROUNDDOWN(12.27555,3)</f>
        <v>12.275</v>
      </c>
    </row>
    <row r="27" ht="12.75">
      <c r="A27">
        <f>ROUNDDOWN(457.1235,3)</f>
        <v>457.123</v>
      </c>
    </row>
    <row r="28" ht="12.75">
      <c r="A28">
        <f>ROUNDDOWN(789.4565555,3)</f>
        <v>789.456</v>
      </c>
    </row>
    <row r="30" ht="12.75">
      <c r="A30" s="7" t="s">
        <v>163</v>
      </c>
    </row>
    <row r="31" ht="12.75">
      <c r="A31" t="str">
        <f>DOLLAR(1242.1234,2)</f>
        <v>1 242,12 Kč</v>
      </c>
    </row>
    <row r="32" ht="12.75">
      <c r="A32" t="str">
        <f>DOLLAR(4563.1234,2)</f>
        <v>4 563,12 Kč</v>
      </c>
    </row>
    <row r="33" ht="12.75">
      <c r="A33" t="str">
        <f>DOLLAR(123,2)</f>
        <v>123,00 Kč</v>
      </c>
    </row>
    <row r="35" spans="1:8" ht="12.75">
      <c r="A35" s="24" t="s">
        <v>164</v>
      </c>
      <c r="B35" s="24"/>
      <c r="C35" s="24"/>
      <c r="D35" s="24"/>
      <c r="E35" s="24"/>
      <c r="F35" s="24"/>
      <c r="G35" s="24"/>
      <c r="H35" s="24"/>
    </row>
  </sheetData>
  <sheetProtection/>
  <mergeCells count="2">
    <mergeCell ref="A35:H35"/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Hovorčovická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vvotruba</cp:lastModifiedBy>
  <cp:lastPrinted>2001-04-11T08:59:41Z</cp:lastPrinted>
  <dcterms:created xsi:type="dcterms:W3CDTF">2001-03-21T10:37:04Z</dcterms:created>
  <dcterms:modified xsi:type="dcterms:W3CDTF">2013-01-20T12:52:18Z</dcterms:modified>
  <cp:category/>
  <cp:version/>
  <cp:contentType/>
  <cp:contentStatus/>
</cp:coreProperties>
</file>